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Evidence Matrix" sheetId="2" state="visible" r:id="rId4"/>
    <sheet name="Evidence strength" sheetId="3" state="visible" r:id="rId5"/>
    <sheet name="Gap taxonomy"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<sst xmlns="http://schemas.openxmlformats.org/spreadsheetml/2006/main" count="136" uniqueCount="121">
  <si>
    <t xml:space="preserve">CAA Evidence Lineage Matrix</t>
  </si>
  <si>
    <t xml:space="preserve">A working template for tracing reported packaging figures back to the records behind them.</t>
  </si>
  <si>
    <t xml:space="preserve">WHAT THIS IS</t>
  </si>
  <si>
    <t xml:space="preserve">A blank workpaper. You already reported packaging data to Circular Action Alliance. This is where you write down, row by row, which document each reported figure came from, and where you find out that some of them came from nowhere in particular.</t>
  </si>
  <si>
    <t xml:space="preserve">WHAT THIS IS NOT</t>
  </si>
  <si>
    <t xml:space="preserve">Not a filing. Not a fee calculator. Not advice on whether a program applies to you, and not a judgement on whether any figure is compliant. It records what evidence exists. What that evidence means is your call, and your regulator's.</t>
  </si>
  <si>
    <t xml:space="preserve">START HERE</t>
  </si>
  <si>
    <t xml:space="preserve">Open the Evidence Matrix tab. Fill entity, state and data year at the top, then one row per reported component. Three grey example rows show the format; delete them. The two reference tabs explain the record types and the common gaps, and you can read them or ignore them.</t>
  </si>
  <si>
    <t xml:space="preserve">THE POINT</t>
  </si>
  <si>
    <t xml:space="preserve">Most reported packaging figures are not wrong. They are undocumented, which is a different and more fixable problem. A contemporaneous, dated, reproducible estimation method is a defensible answer even where no supplier specification exists. An unexplained number inherited from a spreadsheet is not.</t>
  </si>
  <si>
    <t xml:space="preserve">Published by PackClose, packclosehq.com. Free to use, copy and adapt. No attribution required.</t>
  </si>
  <si>
    <t xml:space="preserve">PackClose is a trading name of Lapilo Labs, LLC (Florida, in formation). Questions: info@packclosehq.com</t>
  </si>
  <si>
    <t xml:space="preserve">One row per reported component. Fill the shaded cells; grey columns calculate themselves.</t>
  </si>
  <si>
    <t xml:space="preserve">Reporting entity</t>
  </si>
  <si>
    <t xml:space="preserve">State</t>
  </si>
  <si>
    <t xml:space="preserve">Data year</t>
  </si>
  <si>
    <t xml:space="preserve">&lt;- fill these three in once, they apply to the whole sheet</t>
  </si>
  <si>
    <t xml:space="preserve">#</t>
  </si>
  <si>
    <t xml:space="preserve">SKU / pack configuration</t>
  </si>
  <si>
    <t xml:space="preserve">Component</t>
  </si>
  <si>
    <t xml:space="preserve">Material as reported</t>
  </si>
  <si>
    <t xml:space="preserve">Reported net weight
per unit (g)</t>
  </si>
  <si>
    <t xml:space="preserve">Units supplied
into state</t>
  </si>
  <si>
    <t xml:space="preserve">Reported
tonnage (t)</t>
  </si>
  <si>
    <t xml:space="preserve">Source record type
(pick from list)</t>
  </si>
  <si>
    <t xml:space="preserve">Source document reference</t>
  </si>
  <si>
    <t xml:space="preserve">Document date</t>
  </si>
  <si>
    <t xml:space="preserve">Evidence strength</t>
  </si>
  <si>
    <t xml:space="preserve">Gap type (if any)</t>
  </si>
  <si>
    <t xml:space="preserve">Fee sensitivity
1 low - 3 high</t>
  </si>
  <si>
    <t xml:space="preserve">Priority score</t>
  </si>
  <si>
    <t xml:space="preserve">Notes</t>
  </si>
  <si>
    <t xml:space="preserve">EX</t>
  </si>
  <si>
    <t xml:space="preserve">Hand wash 500ml</t>
  </si>
  <si>
    <t xml:space="preserve">Bottle</t>
  </si>
  <si>
    <t xml:space="preserve">HDPE</t>
  </si>
  <si>
    <t xml:space="preserve">Supplier specification (dated)</t>
  </si>
  <si>
    <t xml:space="preserve">SPEC-HDPE500-rev4.pdf</t>
  </si>
  <si>
    <t xml:space="preserve">2025-03-11</t>
  </si>
  <si>
    <t xml:space="preserve">Confirmed against drawing rev 4.</t>
  </si>
  <si>
    <t xml:space="preserve">Trigger sprayer</t>
  </si>
  <si>
    <t xml:space="preserve">PP (as reported)</t>
  </si>
  <si>
    <t xml:space="preserve">Assembly figure only (components not split)</t>
  </si>
  <si>
    <t xml:space="preserve">PO 44192 line 3</t>
  </si>
  <si>
    <t xml:space="preserve">2024-11-02</t>
  </si>
  <si>
    <t xml:space="preserve">Purchased assembly reported as one material</t>
  </si>
  <si>
    <t xml:space="preserve">Housing, dip tube and spring not split out.</t>
  </si>
  <si>
    <t xml:space="preserve">E-commerce shipper</t>
  </si>
  <si>
    <t xml:space="preserve">Corrugate</t>
  </si>
  <si>
    <t xml:space="preserve">No source record / inherited estimate</t>
  </si>
  <si>
    <t xml:space="preserve">Transport packaging omitted</t>
  </si>
  <si>
    <t xml:space="preserve">Absent from the filing. Placeholder only.</t>
  </si>
  <si>
    <t xml:space="preserve">HOW TO USE THIS</t>
  </si>
  <si>
    <t xml:space="preserve">Grey rows marked EX</t>
  </si>
  <si>
    <t xml:space="preserve">Worked examples. Delete them before you start.</t>
  </si>
  <si>
    <t xml:space="preserve">Pale yellow cells</t>
  </si>
  <si>
    <t xml:space="preserve">Yours to fill in.</t>
  </si>
  <si>
    <t xml:space="preserve">Grey columns</t>
  </si>
  <si>
    <t xml:space="preserve">Calculated. Do not type in them.</t>
  </si>
  <si>
    <t xml:space="preserve">Column H</t>
  </si>
  <si>
    <t xml:space="preserve">Pick from the list. It sets Evidence strength and feeds Priority score.</t>
  </si>
  <si>
    <t xml:space="preserve">tonnage x fee sensitivity x evidence uncertainty. Sort it high to low and work down: that is where money and doubt overlap.</t>
  </si>
  <si>
    <t xml:space="preserve">One row per component</t>
  </si>
  <si>
    <t xml:space="preserve">A bottle with a pump and a label is three rows, not one.</t>
  </si>
  <si>
    <t xml:space="preserve">Tonnage assumes column E is per unit and column F is units supplied into that one state. If your system holds cases, convert first.</t>
  </si>
  <si>
    <t xml:space="preserve">Source record type</t>
  </si>
  <si>
    <t xml:space="preserve">Uncertainty</t>
  </si>
  <si>
    <t xml:space="preserve">What it means</t>
  </si>
  <si>
    <t xml:space="preserve">Source-supported</t>
  </si>
  <si>
    <t xml:space="preserve">A dated supplier document states the component weight and material.</t>
  </si>
  <si>
    <t xml:space="preserve">Packaging BOM (dated)</t>
  </si>
  <si>
    <t xml:space="preserve">A dated, version-controlled internal bill of materials carries the figure.</t>
  </si>
  <si>
    <t xml:space="preserve">Purchase or production record</t>
  </si>
  <si>
    <t xml:space="preserve">A PO, invoice or production record evidences what was actually bought or run.</t>
  </si>
  <si>
    <t xml:space="preserve">Direct weighing record (dated method)</t>
  </si>
  <si>
    <t xml:space="preserve">Method-supported</t>
  </si>
  <si>
    <t xml:space="preserve">You weighed it, and the protocol, scale and date are recorded.</t>
  </si>
  <si>
    <t xml:space="preserve">Dated estimation method</t>
  </si>
  <si>
    <t xml:space="preserve">No source document, but a written, dated, reproducible method explains the figure.</t>
  </si>
  <si>
    <t xml:space="preserve">Partially supported</t>
  </si>
  <si>
    <t xml:space="preserve">A purchased assembly carries one weight; the materials inside are not broken out.</t>
  </si>
  <si>
    <t xml:space="preserve">Document disagrees with reported figure</t>
  </si>
  <si>
    <t xml:space="preserve">Source mismatch</t>
  </si>
  <si>
    <t xml:space="preserve">A record exists and does not match what was reported. Resolve this before anything else.</t>
  </si>
  <si>
    <t xml:space="preserve">Missing source record</t>
  </si>
  <si>
    <t xml:space="preserve">The number exists in the filing and nowhere else.</t>
  </si>
  <si>
    <t xml:space="preserve">Outside agreed scope</t>
  </si>
  <si>
    <t xml:space="preserve">Out of scope</t>
  </si>
  <si>
    <t xml:space="preserve">Deliberately excluded. Record why, so the exclusion is itself evidenced.</t>
  </si>
  <si>
    <t xml:space="preserve">Uncertainty feeds the Priority score. It is not something you set; it follows from the record type you pick.</t>
  </si>
  <si>
    <t xml:space="preserve">Gap type</t>
  </si>
  <si>
    <t xml:space="preserve">What goes wrong</t>
  </si>
  <si>
    <t xml:space="preserve">Where it shows up</t>
  </si>
  <si>
    <t xml:space="preserve">A pump, trigger, valve, dropper or closure arrives as one part number with one weight and is filed as a single polymer. It is usually three materials, one of which may be metal.</t>
  </si>
  <si>
    <t xml:space="preserve">Pumps, trigger sprayers, aerosol valves, droppers, spouts, zippers</t>
  </si>
  <si>
    <t xml:space="preserve">The box, void fill, tape or mailer is packaging supplied to a consumer, attributed to the brand rather than the carrier. Bought by a different department, so it rarely reaches the packaging data.</t>
  </si>
  <si>
    <t xml:space="preserve">Any direct-to-consumer channel; subscription and refill programmes</t>
  </si>
  <si>
    <t xml:space="preserve">Mid-year format change applied to the whole year</t>
  </si>
  <si>
    <t xml:space="preserve">The system carries the current BOM and applies it backwards. The correct figure is the weighted average of what actually shipped in each period.</t>
  </si>
  <si>
    <t xml:space="preserve">Any SKU lightweighted, resized or re-specified during the data year</t>
  </si>
  <si>
    <t xml:space="preserve">Nominal weight used instead of net as supplied</t>
  </si>
  <si>
    <t xml:space="preserve">A drawing states a nominal weight with a tolerance. Fees are assessed on net weight as supplied. Container glass tolerances alone run to a few percent.</t>
  </si>
  <si>
    <t xml:space="preserve">Glass, moulded rigid plastic, closures</t>
  </si>
  <si>
    <t xml:space="preserve">Laminate or composite filed as its base substrate</t>
  </si>
  <si>
    <t xml:space="preserve">A soft-touch, foil-stamped or metallised carton is not plain paperboard. A multilayer film is not one polymer. Composites sit on a different line at a different rate.</t>
  </si>
  <si>
    <t xml:space="preserve">Premium cartons, flexible film, bag-in-box bladders, capsules</t>
  </si>
  <si>
    <t xml:space="preserve">Supplier figure never re-verified after a change</t>
  </si>
  <si>
    <t xml:space="preserve">The weight was right when captured. The supplier, mould or gauge has changed since, and nobody re-asked.</t>
  </si>
  <si>
    <t xml:space="preserve">Long-running SKUs; dual-sourced components</t>
  </si>
  <si>
    <t xml:space="preserve">Service packaging mixed with packaged-goods rules</t>
  </si>
  <si>
    <t xml:space="preserve">Cups, bags and wraps handed to a consumer at point of sale sit under different rules from packaging that arrives on a shelf already filled.</t>
  </si>
  <si>
    <t xml:space="preserve">Retail, food service, taprooms, convenience, in-store departments</t>
  </si>
  <si>
    <t xml:space="preserve">Private label reported by the wrong party</t>
  </si>
  <si>
    <t xml:space="preserve">For an own-brand product the retailer is the producer, but the spec data sits with the manufacturer. Result: reported twice, or by neither.</t>
  </si>
  <si>
    <t xml:space="preserve">Retailer own brands, co-packed and contract-manufactured lines</t>
  </si>
  <si>
    <t xml:space="preserve">Inner or secondary components omitted</t>
  </si>
  <si>
    <t xml:space="preserve">Seal liners, desiccants, individual wrappers inside a bag, dividers and trays are each reportable and each multiply by unit count.</t>
  </si>
  <si>
    <t xml:space="preserve">Multi-piece confection, supplements, cased goods</t>
  </si>
  <si>
    <t xml:space="preserve">Estimate inherited with no recorded method</t>
  </si>
  <si>
    <t xml:space="preserve">Someone made a reasonable estimate once. It has been carried forward every year since and the reasoning was never written down.</t>
  </si>
  <si>
    <t xml:space="preserve">Everywhere. This is the most common finding.</t>
  </si>
</sst>
</file>

<file path=xl/styles.xml><?xml version="1.0" encoding="utf-8"?>
<styleSheet xmlns="http://schemas.openxmlformats.org/spreadsheetml/2006/main">
  <numFmts count="2">
    <numFmt numFmtId="164" formatCode="General"/>
    <numFmt numFmtId="165" formatCode="General"/>
  </numFmts>
  <fonts count="13">
    <font>
      <sz val="11"/>
      <color theme="1"/>
      <name val="Calibri"/>
      <family val="2"/>
      <charset val="1"/>
    </font>
    <font>
      <sz val="10"/>
      <name val="Arial"/>
      <family val="0"/>
    </font>
    <font>
      <sz val="10"/>
      <name val="Arial"/>
      <family val="0"/>
    </font>
    <font>
      <sz val="10"/>
      <name val="Arial"/>
      <family val="0"/>
    </font>
    <font>
      <b val="true"/>
      <sz val="15"/>
      <color rgb="FF1C6B45"/>
      <name val="Arial"/>
      <family val="0"/>
      <charset val="1"/>
    </font>
    <font>
      <sz val="10"/>
      <name val="Arial"/>
      <family val="0"/>
      <charset val="1"/>
    </font>
    <font>
      <b val="true"/>
      <sz val="10"/>
      <name val="Arial"/>
      <family val="0"/>
      <charset val="1"/>
    </font>
    <font>
      <i val="true"/>
      <sz val="9"/>
      <color rgb="FF6B6B6B"/>
      <name val="Arial"/>
      <family val="0"/>
      <charset val="1"/>
    </font>
    <font>
      <b val="true"/>
      <sz val="9"/>
      <color rgb="FF6E7468"/>
      <name val="Arial"/>
      <family val="0"/>
      <charset val="1"/>
    </font>
    <font>
      <sz val="10"/>
      <color rgb="FF0000FF"/>
      <name val="Arial"/>
      <family val="0"/>
      <charset val="1"/>
    </font>
    <font>
      <b val="true"/>
      <sz val="9"/>
      <color rgb="FFFFFFFF"/>
      <name val="Arial"/>
      <family val="0"/>
      <charset val="1"/>
    </font>
    <font>
      <i val="true"/>
      <sz val="10"/>
      <color rgb="FF8A9084"/>
      <name val="Arial"/>
      <family val="0"/>
      <charset val="1"/>
    </font>
    <font>
      <sz val="10"/>
      <color rgb="FF3A3F37"/>
      <name val="Arial"/>
      <family val="0"/>
      <charset val="1"/>
    </font>
  </fonts>
  <fills count="6">
    <fill>
      <patternFill patternType="none"/>
    </fill>
    <fill>
      <patternFill patternType="gray125"/>
    </fill>
    <fill>
      <patternFill patternType="solid">
        <fgColor rgb="FFFFF9C4"/>
        <bgColor rgb="FFF7F4EC"/>
      </patternFill>
    </fill>
    <fill>
      <patternFill patternType="solid">
        <fgColor rgb="FF1C6B45"/>
        <bgColor rgb="FF008080"/>
      </patternFill>
    </fill>
    <fill>
      <patternFill patternType="solid">
        <fgColor rgb="FFEFEFEA"/>
        <bgColor rgb="FFF7F4EC"/>
      </patternFill>
    </fill>
    <fill>
      <patternFill patternType="solid">
        <fgColor rgb="FFF7F4EC"/>
        <bgColor rgb="FFEFEFEA"/>
      </patternFill>
    </fill>
  </fills>
  <borders count="2">
    <border diagonalUp="false" diagonalDown="false">
      <left/>
      <right/>
      <top/>
      <bottom/>
      <diagonal/>
    </border>
    <border diagonalUp="false" diagonalDown="false">
      <left style="thin">
        <color rgb="FFC9C4B8"/>
      </left>
      <right style="thin">
        <color rgb="FFC9C4B8"/>
      </right>
      <top style="thin">
        <color rgb="FFC9C4B8"/>
      </top>
      <bottom style="thin">
        <color rgb="FFC9C4B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2" borderId="1" xfId="0" applyFont="true" applyBorder="true" applyAlignment="true" applyProtection="true">
      <alignment horizontal="general" vertical="bottom" textRotation="0" wrapText="fals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4" borderId="1" xfId="0" applyFont="true" applyBorder="true" applyAlignment="true" applyProtection="true">
      <alignment horizontal="general" vertical="top" textRotation="0" wrapText="true" indent="0" shrinkToFit="false"/>
      <protection locked="true" hidden="false"/>
    </xf>
    <xf numFmtId="165" fontId="12" fillId="4" borderId="1" xfId="0" applyFont="true" applyBorder="true" applyAlignment="true" applyProtection="true">
      <alignment horizontal="general" vertical="top" textRotation="0" wrapText="true" indent="0" shrinkToFit="false"/>
      <protection locked="true" hidden="false"/>
    </xf>
    <xf numFmtId="164" fontId="9" fillId="2" borderId="1" xfId="0" applyFont="true" applyBorder="tru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5" borderId="1" xfId="0" applyFont="true" applyBorder="true" applyAlignment="true" applyProtection="true">
      <alignment horizontal="general"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C6B45"/>
      <rgbColor rgb="FFC9C4B8"/>
      <rgbColor rgb="FF6E7468"/>
      <rgbColor rgb="FF9999FF"/>
      <rgbColor rgb="FF993366"/>
      <rgbColor rgb="FFFFF9C4"/>
      <rgbColor rgb="FFEFEF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7F4EC"/>
      <rgbColor rgb="FFCCFFCC"/>
      <rgbColor rgb="FFFFFF99"/>
      <rgbColor rgb="FF99CCFF"/>
      <rgbColor rgb="FFFF99CC"/>
      <rgbColor rgb="FFCC99FF"/>
      <rgbColor rgb="FFFFCC99"/>
      <rgbColor rgb="FF3366FF"/>
      <rgbColor rgb="FF33CCCC"/>
      <rgbColor rgb="FF99CC00"/>
      <rgbColor rgb="FFFFCC00"/>
      <rgbColor rgb="FFFF9900"/>
      <rgbColor rgb="FFFF6600"/>
      <rgbColor rgb="FF6B6B6B"/>
      <rgbColor rgb="FF8A9084"/>
      <rgbColor rgb="FF003366"/>
      <rgbColor rgb="FF339966"/>
      <rgbColor rgb="FF003300"/>
      <rgbColor rgb="FF333300"/>
      <rgbColor rgb="FF993300"/>
      <rgbColor rgb="FF993366"/>
      <rgbColor rgb="FF333399"/>
      <rgbColor rgb="FF3A3F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8"/>
  </cols>
  <sheetData>
    <row r="1" customFormat="false" ht="18.55" hidden="false" customHeight="false" outlineLevel="0" collapsed="false">
      <c r="A1" s="2" t="s">
        <v>0</v>
      </c>
    </row>
    <row r="2" customFormat="false" ht="15" hidden="false" customHeight="false" outlineLevel="0" collapsed="false">
      <c r="A2" s="3" t="s">
        <v>1</v>
      </c>
    </row>
    <row r="3" customFormat="false" ht="15" hidden="false" customHeight="false" outlineLevel="0" collapsed="false">
      <c r="A3" s="3"/>
    </row>
    <row r="4" customFormat="false" ht="15" hidden="false" customHeight="false" outlineLevel="0" collapsed="false">
      <c r="A4" s="4" t="s">
        <v>2</v>
      </c>
    </row>
    <row r="5" customFormat="false" ht="23.85" hidden="false" customHeight="false" outlineLevel="0" collapsed="false">
      <c r="A5" s="3" t="s">
        <v>3</v>
      </c>
    </row>
    <row r="6" customFormat="false" ht="15" hidden="false" customHeight="false" outlineLevel="0" collapsed="false">
      <c r="A6" s="3"/>
    </row>
    <row r="7" customFormat="false" ht="15" hidden="false" customHeight="false" outlineLevel="0" collapsed="false">
      <c r="A7" s="4" t="s">
        <v>4</v>
      </c>
    </row>
    <row r="8" customFormat="false" ht="23.85" hidden="false" customHeight="false" outlineLevel="0" collapsed="false">
      <c r="A8" s="3" t="s">
        <v>5</v>
      </c>
    </row>
    <row r="9" customFormat="false" ht="15" hidden="false" customHeight="false" outlineLevel="0" collapsed="false">
      <c r="A9" s="3"/>
    </row>
    <row r="10" customFormat="false" ht="15" hidden="false" customHeight="false" outlineLevel="0" collapsed="false">
      <c r="A10" s="4" t="s">
        <v>6</v>
      </c>
    </row>
    <row r="11" customFormat="false" ht="35.05" hidden="false" customHeight="false" outlineLevel="0" collapsed="false">
      <c r="A11" s="3" t="s">
        <v>7</v>
      </c>
    </row>
    <row r="12" customFormat="false" ht="15" hidden="false" customHeight="false" outlineLevel="0" collapsed="false">
      <c r="A12" s="3"/>
    </row>
    <row r="13" customFormat="false" ht="15" hidden="false" customHeight="false" outlineLevel="0" collapsed="false">
      <c r="A13" s="4" t="s">
        <v>8</v>
      </c>
    </row>
    <row r="14" customFormat="false" ht="35.05" hidden="false" customHeight="false" outlineLevel="0" collapsed="false">
      <c r="A14" s="3" t="s">
        <v>9</v>
      </c>
    </row>
    <row r="15" customFormat="false" ht="15" hidden="false" customHeight="false" outlineLevel="0" collapsed="false">
      <c r="A15" s="3"/>
    </row>
    <row r="16" customFormat="false" ht="15" hidden="false" customHeight="false" outlineLevel="0" collapsed="false">
      <c r="A16" s="5" t="s">
        <v>10</v>
      </c>
    </row>
    <row r="17" customFormat="false" ht="15" hidden="false" customHeight="false" outlineLevel="0" collapsed="false">
      <c r="A17" s="5" t="s">
        <v>11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5" topLeftCell="D6" activePane="bottomRight" state="frozen"/>
      <selection pane="topLeft" activeCell="A1" activeCellId="0" sqref="A1"/>
      <selection pane="topRight" activeCell="D1" activeCellId="0" sqref="D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24"/>
    <col collapsed="false" customWidth="true" hidden="false" outlineLevel="0" max="3" min="3" style="1" width="19"/>
    <col collapsed="false" customWidth="true" hidden="false" outlineLevel="0" max="4" min="4" style="1" width="18"/>
    <col collapsed="false" customWidth="true" hidden="false" outlineLevel="0" max="6" min="5" style="1" width="14"/>
    <col collapsed="false" customWidth="true" hidden="false" outlineLevel="0" max="7" min="7" style="1" width="11"/>
    <col collapsed="false" customWidth="true" hidden="false" outlineLevel="0" max="8" min="8" style="1" width="34"/>
    <col collapsed="false" customWidth="true" hidden="false" outlineLevel="0" max="9" min="9" style="1" width="25"/>
    <col collapsed="false" customWidth="true" hidden="false" outlineLevel="0" max="10" min="10" style="1" width="13"/>
    <col collapsed="false" customWidth="true" hidden="false" outlineLevel="0" max="11" min="11" style="1" width="19"/>
    <col collapsed="false" customWidth="true" hidden="false" outlineLevel="0" max="12" min="12" style="1" width="32"/>
    <col collapsed="false" customWidth="true" hidden="false" outlineLevel="0" max="13" min="13" style="1" width="13"/>
    <col collapsed="false" customWidth="true" hidden="false" outlineLevel="0" max="14" min="14" style="1" width="12"/>
    <col collapsed="false" customWidth="true" hidden="false" outlineLevel="0" max="15" min="15" style="1" width="30"/>
  </cols>
  <sheetData>
    <row r="1" customFormat="false" ht="18.55" hidden="false" customHeight="false" outlineLevel="0" collapsed="false">
      <c r="A1" s="6" t="s">
        <v>0</v>
      </c>
    </row>
    <row r="2" customFormat="false" ht="15" hidden="false" customHeight="false" outlineLevel="0" collapsed="false">
      <c r="A2" s="7" t="s">
        <v>12</v>
      </c>
    </row>
    <row r="3" customFormat="false" ht="15" hidden="false" customHeight="false" outlineLevel="0" collapsed="false">
      <c r="B3" s="8" t="s">
        <v>13</v>
      </c>
      <c r="C3" s="9"/>
      <c r="D3" s="8" t="s">
        <v>14</v>
      </c>
      <c r="E3" s="9"/>
      <c r="F3" s="8" t="s">
        <v>15</v>
      </c>
      <c r="G3" s="9"/>
      <c r="H3" s="7" t="s">
        <v>16</v>
      </c>
    </row>
    <row r="5" customFormat="false" ht="33.75" hidden="false" customHeight="true" outlineLevel="0" collapsed="false">
      <c r="A5" s="10" t="s">
        <v>17</v>
      </c>
      <c r="B5" s="10" t="s">
        <v>18</v>
      </c>
      <c r="C5" s="10" t="s">
        <v>19</v>
      </c>
      <c r="D5" s="10" t="s">
        <v>20</v>
      </c>
      <c r="E5" s="10" t="s">
        <v>21</v>
      </c>
      <c r="F5" s="10" t="s">
        <v>22</v>
      </c>
      <c r="G5" s="10" t="s">
        <v>23</v>
      </c>
      <c r="H5" s="10" t="s">
        <v>24</v>
      </c>
      <c r="I5" s="10" t="s">
        <v>25</v>
      </c>
      <c r="J5" s="10" t="s">
        <v>26</v>
      </c>
      <c r="K5" s="10" t="s">
        <v>27</v>
      </c>
      <c r="L5" s="10" t="s">
        <v>28</v>
      </c>
      <c r="M5" s="10" t="s">
        <v>29</v>
      </c>
      <c r="N5" s="10" t="s">
        <v>30</v>
      </c>
      <c r="O5" s="10" t="s">
        <v>31</v>
      </c>
    </row>
    <row r="6" customFormat="false" ht="25.5" hidden="false" customHeight="true" outlineLevel="0" collapsed="false">
      <c r="A6" s="11" t="s">
        <v>32</v>
      </c>
      <c r="B6" s="11" t="s">
        <v>33</v>
      </c>
      <c r="C6" s="11" t="s">
        <v>34</v>
      </c>
      <c r="D6" s="11" t="s">
        <v>35</v>
      </c>
      <c r="E6" s="11" t="n">
        <v>42.5</v>
      </c>
      <c r="F6" s="11" t="n">
        <v>880000</v>
      </c>
      <c r="G6" s="12" t="n">
        <f aca="false">IF(OR(E6="",F6=""),"",ROUND(E6*F6/1000000,3))</f>
        <v>37.4</v>
      </c>
      <c r="H6" s="11" t="s">
        <v>36</v>
      </c>
      <c r="I6" s="11" t="s">
        <v>37</v>
      </c>
      <c r="J6" s="11" t="s">
        <v>38</v>
      </c>
      <c r="K6" s="12" t="str">
        <f aca="false">IF(H6="","",IFERROR(INDEX('Evidence strength'!$B$2:$B$10,MATCH(H6,'Evidence strength'!$A$2:$A$10,0)),"CHECK SPELLING"))</f>
        <v>Source-supported</v>
      </c>
      <c r="L6" s="11"/>
      <c r="M6" s="11" t="n">
        <v>2</v>
      </c>
      <c r="N6" s="12" t="n">
        <f aca="false">IF(OR(G6="",H6="",M6=""),"",IFERROR(ROUND(G6*M6*INDEX('Evidence strength'!$C$2:$C$10,MATCH(H6,'Evidence strength'!$A$2:$A$10,0)),1),""))</f>
        <v>74.8</v>
      </c>
      <c r="O6" s="11" t="s">
        <v>39</v>
      </c>
    </row>
    <row r="7" customFormat="false" ht="25.5" hidden="false" customHeight="true" outlineLevel="0" collapsed="false">
      <c r="A7" s="11" t="s">
        <v>32</v>
      </c>
      <c r="B7" s="11" t="s">
        <v>33</v>
      </c>
      <c r="C7" s="11" t="s">
        <v>40</v>
      </c>
      <c r="D7" s="11" t="s">
        <v>41</v>
      </c>
      <c r="E7" s="11" t="n">
        <v>11.2</v>
      </c>
      <c r="F7" s="11" t="n">
        <v>880000</v>
      </c>
      <c r="G7" s="12" t="n">
        <f aca="false">IF(OR(E7="",F7=""),"",ROUND(E7*F7/1000000,3))</f>
        <v>9.856</v>
      </c>
      <c r="H7" s="11" t="s">
        <v>42</v>
      </c>
      <c r="I7" s="11" t="s">
        <v>43</v>
      </c>
      <c r="J7" s="11" t="s">
        <v>44</v>
      </c>
      <c r="K7" s="12" t="str">
        <f aca="false">IF(H7="","",IFERROR(INDEX('Evidence strength'!$B$2:$B$10,MATCH(H7,'Evidence strength'!$A$2:$A$10,0)),"CHECK SPELLING"))</f>
        <v>Partially supported</v>
      </c>
      <c r="L7" s="11" t="s">
        <v>45</v>
      </c>
      <c r="M7" s="11" t="n">
        <v>2</v>
      </c>
      <c r="N7" s="12" t="n">
        <f aca="false">IF(OR(G7="",H7="",M7=""),"",IFERROR(ROUND(G7*M7*INDEX('Evidence strength'!$C$2:$C$10,MATCH(H7,'Evidence strength'!$A$2:$A$10,0)),1),""))</f>
        <v>98.6</v>
      </c>
      <c r="O7" s="11" t="s">
        <v>46</v>
      </c>
    </row>
    <row r="8" customFormat="false" ht="25.5" hidden="false" customHeight="true" outlineLevel="0" collapsed="false">
      <c r="A8" s="11" t="s">
        <v>32</v>
      </c>
      <c r="B8" s="11" t="s">
        <v>33</v>
      </c>
      <c r="C8" s="11" t="s">
        <v>47</v>
      </c>
      <c r="D8" s="11" t="s">
        <v>48</v>
      </c>
      <c r="E8" s="11" t="n">
        <v>118</v>
      </c>
      <c r="F8" s="11" t="n">
        <v>240000</v>
      </c>
      <c r="G8" s="12" t="n">
        <f aca="false">IF(OR(E8="",F8=""),"",ROUND(E8*F8/1000000,3))</f>
        <v>28.32</v>
      </c>
      <c r="H8" s="11" t="s">
        <v>49</v>
      </c>
      <c r="I8" s="11"/>
      <c r="J8" s="11"/>
      <c r="K8" s="12" t="str">
        <f aca="false">IF(H8="","",IFERROR(INDEX('Evidence strength'!$B$2:$B$10,MATCH(H8,'Evidence strength'!$A$2:$A$10,0)),"CHECK SPELLING"))</f>
        <v>Missing source record</v>
      </c>
      <c r="L8" s="11" t="s">
        <v>50</v>
      </c>
      <c r="M8" s="11" t="n">
        <v>1</v>
      </c>
      <c r="N8" s="12" t="n">
        <f aca="false">IF(OR(G8="",H8="",M8=""),"",IFERROR(ROUND(G8*M8*INDEX('Evidence strength'!$C$2:$C$10,MATCH(H8,'Evidence strength'!$A$2:$A$10,0)),1),""))</f>
        <v>226.6</v>
      </c>
      <c r="O8" s="11" t="s">
        <v>51</v>
      </c>
    </row>
    <row r="9" customFormat="false" ht="18" hidden="false" customHeight="true" outlineLevel="0" collapsed="false">
      <c r="A9" s="13"/>
      <c r="B9" s="13"/>
      <c r="C9" s="13"/>
      <c r="D9" s="13"/>
      <c r="E9" s="13"/>
      <c r="F9" s="13"/>
      <c r="G9" s="12" t="str">
        <f aca="false">IF(OR(E9="",F9=""),"",ROUND(E9*F9/1000000,3))</f>
        <v/>
      </c>
      <c r="H9" s="13"/>
      <c r="I9" s="13"/>
      <c r="J9" s="13"/>
      <c r="K9" s="12" t="str">
        <f aca="false">IF(H9="","",IFERROR(INDEX('Evidence strength'!$B$2:$B$10,MATCH(H9,'Evidence strength'!$A$2:$A$10,0)),"CHECK SPELLING"))</f>
        <v/>
      </c>
      <c r="L9" s="13"/>
      <c r="M9" s="13"/>
      <c r="N9" s="12" t="str">
        <f aca="false">IF(OR(G9="",H9="",M9=""),"",IFERROR(ROUND(G9*M9*INDEX('Evidence strength'!$C$2:$C$10,MATCH(H9,'Evidence strength'!$A$2:$A$10,0)),1),""))</f>
        <v/>
      </c>
      <c r="O9" s="13"/>
    </row>
    <row r="10" customFormat="false" ht="18" hidden="false" customHeight="true" outlineLevel="0" collapsed="false">
      <c r="A10" s="13"/>
      <c r="B10" s="13"/>
      <c r="C10" s="13"/>
      <c r="D10" s="13"/>
      <c r="E10" s="13"/>
      <c r="F10" s="13"/>
      <c r="G10" s="12" t="str">
        <f aca="false">IF(OR(E10="",F10=""),"",ROUND(E10*F10/1000000,3))</f>
        <v/>
      </c>
      <c r="H10" s="13"/>
      <c r="I10" s="13"/>
      <c r="J10" s="13"/>
      <c r="K10" s="12" t="str">
        <f aca="false">IF(H10="","",IFERROR(INDEX('Evidence strength'!$B$2:$B$10,MATCH(H10,'Evidence strength'!$A$2:$A$10,0)),"CHECK SPELLING"))</f>
        <v/>
      </c>
      <c r="L10" s="13"/>
      <c r="M10" s="13"/>
      <c r="N10" s="12" t="str">
        <f aca="false">IF(OR(G10="",H10="",M10=""),"",IFERROR(ROUND(G10*M10*INDEX('Evidence strength'!$C$2:$C$10,MATCH(H10,'Evidence strength'!$A$2:$A$10,0)),1),""))</f>
        <v/>
      </c>
      <c r="O10" s="13"/>
    </row>
    <row r="11" customFormat="false" ht="18" hidden="false" customHeight="true" outlineLevel="0" collapsed="false">
      <c r="A11" s="13"/>
      <c r="B11" s="13"/>
      <c r="C11" s="13"/>
      <c r="D11" s="13"/>
      <c r="E11" s="13"/>
      <c r="F11" s="13"/>
      <c r="G11" s="12" t="str">
        <f aca="false">IF(OR(E11="",F11=""),"",ROUND(E11*F11/1000000,3))</f>
        <v/>
      </c>
      <c r="H11" s="13"/>
      <c r="I11" s="13"/>
      <c r="J11" s="13"/>
      <c r="K11" s="12" t="str">
        <f aca="false">IF(H11="","",IFERROR(INDEX('Evidence strength'!$B$2:$B$10,MATCH(H11,'Evidence strength'!$A$2:$A$10,0)),"CHECK SPELLING"))</f>
        <v/>
      </c>
      <c r="L11" s="13"/>
      <c r="M11" s="13"/>
      <c r="N11" s="12" t="str">
        <f aca="false">IF(OR(G11="",H11="",M11=""),"",IFERROR(ROUND(G11*M11*INDEX('Evidence strength'!$C$2:$C$10,MATCH(H11,'Evidence strength'!$A$2:$A$10,0)),1),""))</f>
        <v/>
      </c>
      <c r="O11" s="13"/>
    </row>
    <row r="12" customFormat="false" ht="18" hidden="false" customHeight="true" outlineLevel="0" collapsed="false">
      <c r="A12" s="13"/>
      <c r="B12" s="13"/>
      <c r="C12" s="13"/>
      <c r="D12" s="13"/>
      <c r="E12" s="13"/>
      <c r="F12" s="13"/>
      <c r="G12" s="12" t="str">
        <f aca="false">IF(OR(E12="",F12=""),"",ROUND(E12*F12/1000000,3))</f>
        <v/>
      </c>
      <c r="H12" s="13"/>
      <c r="I12" s="13"/>
      <c r="J12" s="13"/>
      <c r="K12" s="12" t="str">
        <f aca="false">IF(H12="","",IFERROR(INDEX('Evidence strength'!$B$2:$B$10,MATCH(H12,'Evidence strength'!$A$2:$A$10,0)),"CHECK SPELLING"))</f>
        <v/>
      </c>
      <c r="L12" s="13"/>
      <c r="M12" s="13"/>
      <c r="N12" s="12" t="str">
        <f aca="false">IF(OR(G12="",H12="",M12=""),"",IFERROR(ROUND(G12*M12*INDEX('Evidence strength'!$C$2:$C$10,MATCH(H12,'Evidence strength'!$A$2:$A$10,0)),1),""))</f>
        <v/>
      </c>
      <c r="O12" s="13"/>
    </row>
    <row r="13" customFormat="false" ht="18" hidden="false" customHeight="true" outlineLevel="0" collapsed="false">
      <c r="A13" s="13"/>
      <c r="B13" s="13"/>
      <c r="C13" s="13"/>
      <c r="D13" s="13"/>
      <c r="E13" s="13"/>
      <c r="F13" s="13"/>
      <c r="G13" s="12" t="str">
        <f aca="false">IF(OR(E13="",F13=""),"",ROUND(E13*F13/1000000,3))</f>
        <v/>
      </c>
      <c r="H13" s="13"/>
      <c r="I13" s="13"/>
      <c r="J13" s="13"/>
      <c r="K13" s="12" t="str">
        <f aca="false">IF(H13="","",IFERROR(INDEX('Evidence strength'!$B$2:$B$10,MATCH(H13,'Evidence strength'!$A$2:$A$10,0)),"CHECK SPELLING"))</f>
        <v/>
      </c>
      <c r="L13" s="13"/>
      <c r="M13" s="13"/>
      <c r="N13" s="12" t="str">
        <f aca="false">IF(OR(G13="",H13="",M13=""),"",IFERROR(ROUND(G13*M13*INDEX('Evidence strength'!$C$2:$C$10,MATCH(H13,'Evidence strength'!$A$2:$A$10,0)),1),""))</f>
        <v/>
      </c>
      <c r="O13" s="13"/>
    </row>
    <row r="14" customFormat="false" ht="18" hidden="false" customHeight="true" outlineLevel="0" collapsed="false">
      <c r="A14" s="13"/>
      <c r="B14" s="13"/>
      <c r="C14" s="13"/>
      <c r="D14" s="13"/>
      <c r="E14" s="13"/>
      <c r="F14" s="13"/>
      <c r="G14" s="12" t="str">
        <f aca="false">IF(OR(E14="",F14=""),"",ROUND(E14*F14/1000000,3))</f>
        <v/>
      </c>
      <c r="H14" s="13"/>
      <c r="I14" s="13"/>
      <c r="J14" s="13"/>
      <c r="K14" s="12" t="str">
        <f aca="false">IF(H14="","",IFERROR(INDEX('Evidence strength'!$B$2:$B$10,MATCH(H14,'Evidence strength'!$A$2:$A$10,0)),"CHECK SPELLING"))</f>
        <v/>
      </c>
      <c r="L14" s="13"/>
      <c r="M14" s="13"/>
      <c r="N14" s="12" t="str">
        <f aca="false">IF(OR(G14="",H14="",M14=""),"",IFERROR(ROUND(G14*M14*INDEX('Evidence strength'!$C$2:$C$10,MATCH(H14,'Evidence strength'!$A$2:$A$10,0)),1),""))</f>
        <v/>
      </c>
      <c r="O14" s="13"/>
    </row>
    <row r="15" customFormat="false" ht="18" hidden="false" customHeight="true" outlineLevel="0" collapsed="false">
      <c r="A15" s="13"/>
      <c r="B15" s="13"/>
      <c r="C15" s="13"/>
      <c r="D15" s="13"/>
      <c r="E15" s="13"/>
      <c r="F15" s="13"/>
      <c r="G15" s="12" t="str">
        <f aca="false">IF(OR(E15="",F15=""),"",ROUND(E15*F15/1000000,3))</f>
        <v/>
      </c>
      <c r="H15" s="13"/>
      <c r="I15" s="13"/>
      <c r="J15" s="13"/>
      <c r="K15" s="12" t="str">
        <f aca="false">IF(H15="","",IFERROR(INDEX('Evidence strength'!$B$2:$B$10,MATCH(H15,'Evidence strength'!$A$2:$A$10,0)),"CHECK SPELLING"))</f>
        <v/>
      </c>
      <c r="L15" s="13"/>
      <c r="M15" s="13"/>
      <c r="N15" s="12" t="str">
        <f aca="false">IF(OR(G15="",H15="",M15=""),"",IFERROR(ROUND(G15*M15*INDEX('Evidence strength'!$C$2:$C$10,MATCH(H15,'Evidence strength'!$A$2:$A$10,0)),1),""))</f>
        <v/>
      </c>
      <c r="O15" s="13"/>
    </row>
    <row r="16" customFormat="false" ht="18" hidden="false" customHeight="true" outlineLevel="0" collapsed="false">
      <c r="A16" s="13"/>
      <c r="B16" s="13"/>
      <c r="C16" s="13"/>
      <c r="D16" s="13"/>
      <c r="E16" s="13"/>
      <c r="F16" s="13"/>
      <c r="G16" s="12" t="str">
        <f aca="false">IF(OR(E16="",F16=""),"",ROUND(E16*F16/1000000,3))</f>
        <v/>
      </c>
      <c r="H16" s="13"/>
      <c r="I16" s="13"/>
      <c r="J16" s="13"/>
      <c r="K16" s="12" t="str">
        <f aca="false">IF(H16="","",IFERROR(INDEX('Evidence strength'!$B$2:$B$10,MATCH(H16,'Evidence strength'!$A$2:$A$10,0)),"CHECK SPELLING"))</f>
        <v/>
      </c>
      <c r="L16" s="13"/>
      <c r="M16" s="13"/>
      <c r="N16" s="12" t="str">
        <f aca="false">IF(OR(G16="",H16="",M16=""),"",IFERROR(ROUND(G16*M16*INDEX('Evidence strength'!$C$2:$C$10,MATCH(H16,'Evidence strength'!$A$2:$A$10,0)),1),""))</f>
        <v/>
      </c>
      <c r="O16" s="13"/>
    </row>
    <row r="17" customFormat="false" ht="18" hidden="false" customHeight="true" outlineLevel="0" collapsed="false">
      <c r="A17" s="13"/>
      <c r="B17" s="13"/>
      <c r="C17" s="13"/>
      <c r="D17" s="13"/>
      <c r="E17" s="13"/>
      <c r="F17" s="13"/>
      <c r="G17" s="12" t="str">
        <f aca="false">IF(OR(E17="",F17=""),"",ROUND(E17*F17/1000000,3))</f>
        <v/>
      </c>
      <c r="H17" s="13"/>
      <c r="I17" s="13"/>
      <c r="J17" s="13"/>
      <c r="K17" s="12" t="str">
        <f aca="false">IF(H17="","",IFERROR(INDEX('Evidence strength'!$B$2:$B$10,MATCH(H17,'Evidence strength'!$A$2:$A$10,0)),"CHECK SPELLING"))</f>
        <v/>
      </c>
      <c r="L17" s="13"/>
      <c r="M17" s="13"/>
      <c r="N17" s="12" t="str">
        <f aca="false">IF(OR(G17="",H17="",M17=""),"",IFERROR(ROUND(G17*M17*INDEX('Evidence strength'!$C$2:$C$10,MATCH(H17,'Evidence strength'!$A$2:$A$10,0)),1),""))</f>
        <v/>
      </c>
      <c r="O17" s="13"/>
    </row>
    <row r="18" customFormat="false" ht="18" hidden="false" customHeight="true" outlineLevel="0" collapsed="false">
      <c r="A18" s="13"/>
      <c r="B18" s="13"/>
      <c r="C18" s="13"/>
      <c r="D18" s="13"/>
      <c r="E18" s="13"/>
      <c r="F18" s="13"/>
      <c r="G18" s="12" t="str">
        <f aca="false">IF(OR(E18="",F18=""),"",ROUND(E18*F18/1000000,3))</f>
        <v/>
      </c>
      <c r="H18" s="13"/>
      <c r="I18" s="13"/>
      <c r="J18" s="13"/>
      <c r="K18" s="12" t="str">
        <f aca="false">IF(H18="","",IFERROR(INDEX('Evidence strength'!$B$2:$B$10,MATCH(H18,'Evidence strength'!$A$2:$A$10,0)),"CHECK SPELLING"))</f>
        <v/>
      </c>
      <c r="L18" s="13"/>
      <c r="M18" s="13"/>
      <c r="N18" s="12" t="str">
        <f aca="false">IF(OR(G18="",H18="",M18=""),"",IFERROR(ROUND(G18*M18*INDEX('Evidence strength'!$C$2:$C$10,MATCH(H18,'Evidence strength'!$A$2:$A$10,0)),1),""))</f>
        <v/>
      </c>
      <c r="O18" s="13"/>
    </row>
    <row r="19" customFormat="false" ht="18" hidden="false" customHeight="true" outlineLevel="0" collapsed="false">
      <c r="A19" s="13"/>
      <c r="B19" s="13"/>
      <c r="C19" s="13"/>
      <c r="D19" s="13"/>
      <c r="E19" s="13"/>
      <c r="F19" s="13"/>
      <c r="G19" s="12" t="str">
        <f aca="false">IF(OR(E19="",F19=""),"",ROUND(E19*F19/1000000,3))</f>
        <v/>
      </c>
      <c r="H19" s="13"/>
      <c r="I19" s="13"/>
      <c r="J19" s="13"/>
      <c r="K19" s="12" t="str">
        <f aca="false">IF(H19="","",IFERROR(INDEX('Evidence strength'!$B$2:$B$10,MATCH(H19,'Evidence strength'!$A$2:$A$10,0)),"CHECK SPELLING"))</f>
        <v/>
      </c>
      <c r="L19" s="13"/>
      <c r="M19" s="13"/>
      <c r="N19" s="12" t="str">
        <f aca="false">IF(OR(G19="",H19="",M19=""),"",IFERROR(ROUND(G19*M19*INDEX('Evidence strength'!$C$2:$C$10,MATCH(H19,'Evidence strength'!$A$2:$A$10,0)),1),""))</f>
        <v/>
      </c>
      <c r="O19" s="13"/>
    </row>
    <row r="20" customFormat="false" ht="18" hidden="false" customHeight="true" outlineLevel="0" collapsed="false">
      <c r="A20" s="13"/>
      <c r="B20" s="13"/>
      <c r="C20" s="13"/>
      <c r="D20" s="13"/>
      <c r="E20" s="13"/>
      <c r="F20" s="13"/>
      <c r="G20" s="12" t="str">
        <f aca="false">IF(OR(E20="",F20=""),"",ROUND(E20*F20/1000000,3))</f>
        <v/>
      </c>
      <c r="H20" s="13"/>
      <c r="I20" s="13"/>
      <c r="J20" s="13"/>
      <c r="K20" s="12" t="str">
        <f aca="false">IF(H20="","",IFERROR(INDEX('Evidence strength'!$B$2:$B$10,MATCH(H20,'Evidence strength'!$A$2:$A$10,0)),"CHECK SPELLING"))</f>
        <v/>
      </c>
      <c r="L20" s="13"/>
      <c r="M20" s="13"/>
      <c r="N20" s="12" t="str">
        <f aca="false">IF(OR(G20="",H20="",M20=""),"",IFERROR(ROUND(G20*M20*INDEX('Evidence strength'!$C$2:$C$10,MATCH(H20,'Evidence strength'!$A$2:$A$10,0)),1),""))</f>
        <v/>
      </c>
      <c r="O20" s="13"/>
    </row>
    <row r="21" customFormat="false" ht="18" hidden="false" customHeight="true" outlineLevel="0" collapsed="false">
      <c r="A21" s="13"/>
      <c r="B21" s="13"/>
      <c r="C21" s="13"/>
      <c r="D21" s="13"/>
      <c r="E21" s="13"/>
      <c r="F21" s="13"/>
      <c r="G21" s="12" t="str">
        <f aca="false">IF(OR(E21="",F21=""),"",ROUND(E21*F21/1000000,3))</f>
        <v/>
      </c>
      <c r="H21" s="13"/>
      <c r="I21" s="13"/>
      <c r="J21" s="13"/>
      <c r="K21" s="12" t="str">
        <f aca="false">IF(H21="","",IFERROR(INDEX('Evidence strength'!$B$2:$B$10,MATCH(H21,'Evidence strength'!$A$2:$A$10,0)),"CHECK SPELLING"))</f>
        <v/>
      </c>
      <c r="L21" s="13"/>
      <c r="M21" s="13"/>
      <c r="N21" s="12" t="str">
        <f aca="false">IF(OR(G21="",H21="",M21=""),"",IFERROR(ROUND(G21*M21*INDEX('Evidence strength'!$C$2:$C$10,MATCH(H21,'Evidence strength'!$A$2:$A$10,0)),1),""))</f>
        <v/>
      </c>
      <c r="O21" s="13"/>
    </row>
    <row r="22" customFormat="false" ht="18" hidden="false" customHeight="true" outlineLevel="0" collapsed="false">
      <c r="A22" s="13"/>
      <c r="B22" s="13"/>
      <c r="C22" s="13"/>
      <c r="D22" s="13"/>
      <c r="E22" s="13"/>
      <c r="F22" s="13"/>
      <c r="G22" s="12" t="str">
        <f aca="false">IF(OR(E22="",F22=""),"",ROUND(E22*F22/1000000,3))</f>
        <v/>
      </c>
      <c r="H22" s="13"/>
      <c r="I22" s="13"/>
      <c r="J22" s="13"/>
      <c r="K22" s="12" t="str">
        <f aca="false">IF(H22="","",IFERROR(INDEX('Evidence strength'!$B$2:$B$10,MATCH(H22,'Evidence strength'!$A$2:$A$10,0)),"CHECK SPELLING"))</f>
        <v/>
      </c>
      <c r="L22" s="13"/>
      <c r="M22" s="13"/>
      <c r="N22" s="12" t="str">
        <f aca="false">IF(OR(G22="",H22="",M22=""),"",IFERROR(ROUND(G22*M22*INDEX('Evidence strength'!$C$2:$C$10,MATCH(H22,'Evidence strength'!$A$2:$A$10,0)),1),""))</f>
        <v/>
      </c>
      <c r="O22" s="13"/>
    </row>
    <row r="23" customFormat="false" ht="18" hidden="false" customHeight="true" outlineLevel="0" collapsed="false">
      <c r="A23" s="13"/>
      <c r="B23" s="13"/>
      <c r="C23" s="13"/>
      <c r="D23" s="13"/>
      <c r="E23" s="13"/>
      <c r="F23" s="13"/>
      <c r="G23" s="12" t="str">
        <f aca="false">IF(OR(E23="",F23=""),"",ROUND(E23*F23/1000000,3))</f>
        <v/>
      </c>
      <c r="H23" s="13"/>
      <c r="I23" s="13"/>
      <c r="J23" s="13"/>
      <c r="K23" s="12" t="str">
        <f aca="false">IF(H23="","",IFERROR(INDEX('Evidence strength'!$B$2:$B$10,MATCH(H23,'Evidence strength'!$A$2:$A$10,0)),"CHECK SPELLING"))</f>
        <v/>
      </c>
      <c r="L23" s="13"/>
      <c r="M23" s="13"/>
      <c r="N23" s="12" t="str">
        <f aca="false">IF(OR(G23="",H23="",M23=""),"",IFERROR(ROUND(G23*M23*INDEX('Evidence strength'!$C$2:$C$10,MATCH(H23,'Evidence strength'!$A$2:$A$10,0)),1),""))</f>
        <v/>
      </c>
      <c r="O23" s="13"/>
    </row>
    <row r="24" customFormat="false" ht="18" hidden="false" customHeight="true" outlineLevel="0" collapsed="false">
      <c r="A24" s="13"/>
      <c r="B24" s="13"/>
      <c r="C24" s="13"/>
      <c r="D24" s="13"/>
      <c r="E24" s="13"/>
      <c r="F24" s="13"/>
      <c r="G24" s="12" t="str">
        <f aca="false">IF(OR(E24="",F24=""),"",ROUND(E24*F24/1000000,3))</f>
        <v/>
      </c>
      <c r="H24" s="13"/>
      <c r="I24" s="13"/>
      <c r="J24" s="13"/>
      <c r="K24" s="12" t="str">
        <f aca="false">IF(H24="","",IFERROR(INDEX('Evidence strength'!$B$2:$B$10,MATCH(H24,'Evidence strength'!$A$2:$A$10,0)),"CHECK SPELLING"))</f>
        <v/>
      </c>
      <c r="L24" s="13"/>
      <c r="M24" s="13"/>
      <c r="N24" s="12" t="str">
        <f aca="false">IF(OR(G24="",H24="",M24=""),"",IFERROR(ROUND(G24*M24*INDEX('Evidence strength'!$C$2:$C$10,MATCH(H24,'Evidence strength'!$A$2:$A$10,0)),1),""))</f>
        <v/>
      </c>
      <c r="O24" s="13"/>
    </row>
    <row r="25" customFormat="false" ht="18" hidden="false" customHeight="true" outlineLevel="0" collapsed="false">
      <c r="A25" s="13"/>
      <c r="B25" s="13"/>
      <c r="C25" s="13"/>
      <c r="D25" s="13"/>
      <c r="E25" s="13"/>
      <c r="F25" s="13"/>
      <c r="G25" s="12" t="str">
        <f aca="false">IF(OR(E25="",F25=""),"",ROUND(E25*F25/1000000,3))</f>
        <v/>
      </c>
      <c r="H25" s="13"/>
      <c r="I25" s="13"/>
      <c r="J25" s="13"/>
      <c r="K25" s="12" t="str">
        <f aca="false">IF(H25="","",IFERROR(INDEX('Evidence strength'!$B$2:$B$10,MATCH(H25,'Evidence strength'!$A$2:$A$10,0)),"CHECK SPELLING"))</f>
        <v/>
      </c>
      <c r="L25" s="13"/>
      <c r="M25" s="13"/>
      <c r="N25" s="12" t="str">
        <f aca="false">IF(OR(G25="",H25="",M25=""),"",IFERROR(ROUND(G25*M25*INDEX('Evidence strength'!$C$2:$C$10,MATCH(H25,'Evidence strength'!$A$2:$A$10,0)),1),""))</f>
        <v/>
      </c>
      <c r="O25" s="13"/>
    </row>
    <row r="26" customFormat="false" ht="18" hidden="false" customHeight="true" outlineLevel="0" collapsed="false">
      <c r="A26" s="13"/>
      <c r="B26" s="13"/>
      <c r="C26" s="13"/>
      <c r="D26" s="13"/>
      <c r="E26" s="13"/>
      <c r="F26" s="13"/>
      <c r="G26" s="12" t="str">
        <f aca="false">IF(OR(E26="",F26=""),"",ROUND(E26*F26/1000000,3))</f>
        <v/>
      </c>
      <c r="H26" s="13"/>
      <c r="I26" s="13"/>
      <c r="J26" s="13"/>
      <c r="K26" s="12" t="str">
        <f aca="false">IF(H26="","",IFERROR(INDEX('Evidence strength'!$B$2:$B$10,MATCH(H26,'Evidence strength'!$A$2:$A$10,0)),"CHECK SPELLING"))</f>
        <v/>
      </c>
      <c r="L26" s="13"/>
      <c r="M26" s="13"/>
      <c r="N26" s="12" t="str">
        <f aca="false">IF(OR(G26="",H26="",M26=""),"",IFERROR(ROUND(G26*M26*INDEX('Evidence strength'!$C$2:$C$10,MATCH(H26,'Evidence strength'!$A$2:$A$10,0)),1),""))</f>
        <v/>
      </c>
      <c r="O26" s="13"/>
    </row>
    <row r="27" customFormat="false" ht="18" hidden="false" customHeight="true" outlineLevel="0" collapsed="false">
      <c r="A27" s="13"/>
      <c r="B27" s="13"/>
      <c r="C27" s="13"/>
      <c r="D27" s="13"/>
      <c r="E27" s="13"/>
      <c r="F27" s="13"/>
      <c r="G27" s="12" t="str">
        <f aca="false">IF(OR(E27="",F27=""),"",ROUND(E27*F27/1000000,3))</f>
        <v/>
      </c>
      <c r="H27" s="13"/>
      <c r="I27" s="13"/>
      <c r="J27" s="13"/>
      <c r="K27" s="12" t="str">
        <f aca="false">IF(H27="","",IFERROR(INDEX('Evidence strength'!$B$2:$B$10,MATCH(H27,'Evidence strength'!$A$2:$A$10,0)),"CHECK SPELLING"))</f>
        <v/>
      </c>
      <c r="L27" s="13"/>
      <c r="M27" s="13"/>
      <c r="N27" s="12" t="str">
        <f aca="false">IF(OR(G27="",H27="",M27=""),"",IFERROR(ROUND(G27*M27*INDEX('Evidence strength'!$C$2:$C$10,MATCH(H27,'Evidence strength'!$A$2:$A$10,0)),1),""))</f>
        <v/>
      </c>
      <c r="O27" s="13"/>
    </row>
    <row r="28" customFormat="false" ht="18" hidden="false" customHeight="true" outlineLevel="0" collapsed="false">
      <c r="A28" s="13"/>
      <c r="B28" s="13"/>
      <c r="C28" s="13"/>
      <c r="D28" s="13"/>
      <c r="E28" s="13"/>
      <c r="F28" s="13"/>
      <c r="G28" s="12" t="str">
        <f aca="false">IF(OR(E28="",F28=""),"",ROUND(E28*F28/1000000,3))</f>
        <v/>
      </c>
      <c r="H28" s="13"/>
      <c r="I28" s="13"/>
      <c r="J28" s="13"/>
      <c r="K28" s="12" t="str">
        <f aca="false">IF(H28="","",IFERROR(INDEX('Evidence strength'!$B$2:$B$10,MATCH(H28,'Evidence strength'!$A$2:$A$10,0)),"CHECK SPELLING"))</f>
        <v/>
      </c>
      <c r="L28" s="13"/>
      <c r="M28" s="13"/>
      <c r="N28" s="12" t="str">
        <f aca="false">IF(OR(G28="",H28="",M28=""),"",IFERROR(ROUND(G28*M28*INDEX('Evidence strength'!$C$2:$C$10,MATCH(H28,'Evidence strength'!$A$2:$A$10,0)),1),""))</f>
        <v/>
      </c>
      <c r="O28" s="13"/>
    </row>
    <row r="29" customFormat="false" ht="18" hidden="false" customHeight="true" outlineLevel="0" collapsed="false">
      <c r="A29" s="13"/>
      <c r="B29" s="13"/>
      <c r="C29" s="13"/>
      <c r="D29" s="13"/>
      <c r="E29" s="13"/>
      <c r="F29" s="13"/>
      <c r="G29" s="12" t="str">
        <f aca="false">IF(OR(E29="",F29=""),"",ROUND(E29*F29/1000000,3))</f>
        <v/>
      </c>
      <c r="H29" s="13"/>
      <c r="I29" s="13"/>
      <c r="J29" s="13"/>
      <c r="K29" s="12" t="str">
        <f aca="false">IF(H29="","",IFERROR(INDEX('Evidence strength'!$B$2:$B$10,MATCH(H29,'Evidence strength'!$A$2:$A$10,0)),"CHECK SPELLING"))</f>
        <v/>
      </c>
      <c r="L29" s="13"/>
      <c r="M29" s="13"/>
      <c r="N29" s="12" t="str">
        <f aca="false">IF(OR(G29="",H29="",M29=""),"",IFERROR(ROUND(G29*M29*INDEX('Evidence strength'!$C$2:$C$10,MATCH(H29,'Evidence strength'!$A$2:$A$10,0)),1),""))</f>
        <v/>
      </c>
      <c r="O29" s="13"/>
    </row>
    <row r="30" customFormat="false" ht="18" hidden="false" customHeight="true" outlineLevel="0" collapsed="false">
      <c r="A30" s="13"/>
      <c r="B30" s="13"/>
      <c r="C30" s="13"/>
      <c r="D30" s="13"/>
      <c r="E30" s="13"/>
      <c r="F30" s="13"/>
      <c r="G30" s="12" t="str">
        <f aca="false">IF(OR(E30="",F30=""),"",ROUND(E30*F30/1000000,3))</f>
        <v/>
      </c>
      <c r="H30" s="13"/>
      <c r="I30" s="13"/>
      <c r="J30" s="13"/>
      <c r="K30" s="12" t="str">
        <f aca="false">IF(H30="","",IFERROR(INDEX('Evidence strength'!$B$2:$B$10,MATCH(H30,'Evidence strength'!$A$2:$A$10,0)),"CHECK SPELLING"))</f>
        <v/>
      </c>
      <c r="L30" s="13"/>
      <c r="M30" s="13"/>
      <c r="N30" s="12" t="str">
        <f aca="false">IF(OR(G30="",H30="",M30=""),"",IFERROR(ROUND(G30*M30*INDEX('Evidence strength'!$C$2:$C$10,MATCH(H30,'Evidence strength'!$A$2:$A$10,0)),1),""))</f>
        <v/>
      </c>
      <c r="O30" s="13"/>
    </row>
    <row r="31" customFormat="false" ht="18" hidden="false" customHeight="true" outlineLevel="0" collapsed="false">
      <c r="A31" s="13"/>
      <c r="B31" s="13"/>
      <c r="C31" s="13"/>
      <c r="D31" s="13"/>
      <c r="E31" s="13"/>
      <c r="F31" s="13"/>
      <c r="G31" s="12" t="str">
        <f aca="false">IF(OR(E31="",F31=""),"",ROUND(E31*F31/1000000,3))</f>
        <v/>
      </c>
      <c r="H31" s="13"/>
      <c r="I31" s="13"/>
      <c r="J31" s="13"/>
      <c r="K31" s="12" t="str">
        <f aca="false">IF(H31="","",IFERROR(INDEX('Evidence strength'!$B$2:$B$10,MATCH(H31,'Evidence strength'!$A$2:$A$10,0)),"CHECK SPELLING"))</f>
        <v/>
      </c>
      <c r="L31" s="13"/>
      <c r="M31" s="13"/>
      <c r="N31" s="12" t="str">
        <f aca="false">IF(OR(G31="",H31="",M31=""),"",IFERROR(ROUND(G31*M31*INDEX('Evidence strength'!$C$2:$C$10,MATCH(H31,'Evidence strength'!$A$2:$A$10,0)),1),""))</f>
        <v/>
      </c>
      <c r="O31" s="13"/>
    </row>
    <row r="32" customFormat="false" ht="18" hidden="false" customHeight="true" outlineLevel="0" collapsed="false">
      <c r="A32" s="13"/>
      <c r="B32" s="13"/>
      <c r="C32" s="13"/>
      <c r="D32" s="13"/>
      <c r="E32" s="13"/>
      <c r="F32" s="13"/>
      <c r="G32" s="12" t="str">
        <f aca="false">IF(OR(E32="",F32=""),"",ROUND(E32*F32/1000000,3))</f>
        <v/>
      </c>
      <c r="H32" s="13"/>
      <c r="I32" s="13"/>
      <c r="J32" s="13"/>
      <c r="K32" s="12" t="str">
        <f aca="false">IF(H32="","",IFERROR(INDEX('Evidence strength'!$B$2:$B$10,MATCH(H32,'Evidence strength'!$A$2:$A$10,0)),"CHECK SPELLING"))</f>
        <v/>
      </c>
      <c r="L32" s="13"/>
      <c r="M32" s="13"/>
      <c r="N32" s="12" t="str">
        <f aca="false">IF(OR(G32="",H32="",M32=""),"",IFERROR(ROUND(G32*M32*INDEX('Evidence strength'!$C$2:$C$10,MATCH(H32,'Evidence strength'!$A$2:$A$10,0)),1),""))</f>
        <v/>
      </c>
      <c r="O32" s="13"/>
    </row>
    <row r="33" customFormat="false" ht="18" hidden="false" customHeight="true" outlineLevel="0" collapsed="false">
      <c r="A33" s="13"/>
      <c r="B33" s="13"/>
      <c r="C33" s="13"/>
      <c r="D33" s="13"/>
      <c r="E33" s="13"/>
      <c r="F33" s="13"/>
      <c r="G33" s="12" t="str">
        <f aca="false">IF(OR(E33="",F33=""),"",ROUND(E33*F33/1000000,3))</f>
        <v/>
      </c>
      <c r="H33" s="13"/>
      <c r="I33" s="13"/>
      <c r="J33" s="13"/>
      <c r="K33" s="12" t="str">
        <f aca="false">IF(H33="","",IFERROR(INDEX('Evidence strength'!$B$2:$B$10,MATCH(H33,'Evidence strength'!$A$2:$A$10,0)),"CHECK SPELLING"))</f>
        <v/>
      </c>
      <c r="L33" s="13"/>
      <c r="M33" s="13"/>
      <c r="N33" s="12" t="str">
        <f aca="false">IF(OR(G33="",H33="",M33=""),"",IFERROR(ROUND(G33*M33*INDEX('Evidence strength'!$C$2:$C$10,MATCH(H33,'Evidence strength'!$A$2:$A$10,0)),1),""))</f>
        <v/>
      </c>
      <c r="O33" s="13"/>
    </row>
    <row r="34" customFormat="false" ht="18" hidden="false" customHeight="true" outlineLevel="0" collapsed="false">
      <c r="A34" s="13"/>
      <c r="B34" s="13"/>
      <c r="C34" s="13"/>
      <c r="D34" s="13"/>
      <c r="E34" s="13"/>
      <c r="F34" s="13"/>
      <c r="G34" s="12" t="str">
        <f aca="false">IF(OR(E34="",F34=""),"",ROUND(E34*F34/1000000,3))</f>
        <v/>
      </c>
      <c r="H34" s="13"/>
      <c r="I34" s="13"/>
      <c r="J34" s="13"/>
      <c r="K34" s="12" t="str">
        <f aca="false">IF(H34="","",IFERROR(INDEX('Evidence strength'!$B$2:$B$10,MATCH(H34,'Evidence strength'!$A$2:$A$10,0)),"CHECK SPELLING"))</f>
        <v/>
      </c>
      <c r="L34" s="13"/>
      <c r="M34" s="13"/>
      <c r="N34" s="12" t="str">
        <f aca="false">IF(OR(G34="",H34="",M34=""),"",IFERROR(ROUND(G34*M34*INDEX('Evidence strength'!$C$2:$C$10,MATCH(H34,'Evidence strength'!$A$2:$A$10,0)),1),""))</f>
        <v/>
      </c>
      <c r="O34" s="13"/>
    </row>
    <row r="35" customFormat="false" ht="18" hidden="false" customHeight="true" outlineLevel="0" collapsed="false">
      <c r="A35" s="13"/>
      <c r="B35" s="13"/>
      <c r="C35" s="13"/>
      <c r="D35" s="13"/>
      <c r="E35" s="13"/>
      <c r="F35" s="13"/>
      <c r="G35" s="12" t="str">
        <f aca="false">IF(OR(E35="",F35=""),"",ROUND(E35*F35/1000000,3))</f>
        <v/>
      </c>
      <c r="H35" s="13"/>
      <c r="I35" s="13"/>
      <c r="J35" s="13"/>
      <c r="K35" s="12" t="str">
        <f aca="false">IF(H35="","",IFERROR(INDEX('Evidence strength'!$B$2:$B$10,MATCH(H35,'Evidence strength'!$A$2:$A$10,0)),"CHECK SPELLING"))</f>
        <v/>
      </c>
      <c r="L35" s="13"/>
      <c r="M35" s="13"/>
      <c r="N35" s="12" t="str">
        <f aca="false">IF(OR(G35="",H35="",M35=""),"",IFERROR(ROUND(G35*M35*INDEX('Evidence strength'!$C$2:$C$10,MATCH(H35,'Evidence strength'!$A$2:$A$10,0)),1),""))</f>
        <v/>
      </c>
      <c r="O35" s="13"/>
    </row>
    <row r="36" customFormat="false" ht="18" hidden="false" customHeight="true" outlineLevel="0" collapsed="false">
      <c r="A36" s="13"/>
      <c r="B36" s="13"/>
      <c r="C36" s="13"/>
      <c r="D36" s="13"/>
      <c r="E36" s="13"/>
      <c r="F36" s="13"/>
      <c r="G36" s="12" t="str">
        <f aca="false">IF(OR(E36="",F36=""),"",ROUND(E36*F36/1000000,3))</f>
        <v/>
      </c>
      <c r="H36" s="13"/>
      <c r="I36" s="13"/>
      <c r="J36" s="13"/>
      <c r="K36" s="12" t="str">
        <f aca="false">IF(H36="","",IFERROR(INDEX('Evidence strength'!$B$2:$B$10,MATCH(H36,'Evidence strength'!$A$2:$A$10,0)),"CHECK SPELLING"))</f>
        <v/>
      </c>
      <c r="L36" s="13"/>
      <c r="M36" s="13"/>
      <c r="N36" s="12" t="str">
        <f aca="false">IF(OR(G36="",H36="",M36=""),"",IFERROR(ROUND(G36*M36*INDEX('Evidence strength'!$C$2:$C$10,MATCH(H36,'Evidence strength'!$A$2:$A$10,0)),1),""))</f>
        <v/>
      </c>
      <c r="O36" s="13"/>
    </row>
    <row r="37" customFormat="false" ht="18" hidden="false" customHeight="true" outlineLevel="0" collapsed="false">
      <c r="A37" s="13"/>
      <c r="B37" s="13"/>
      <c r="C37" s="13"/>
      <c r="D37" s="13"/>
      <c r="E37" s="13"/>
      <c r="F37" s="13"/>
      <c r="G37" s="12" t="str">
        <f aca="false">IF(OR(E37="",F37=""),"",ROUND(E37*F37/1000000,3))</f>
        <v/>
      </c>
      <c r="H37" s="13"/>
      <c r="I37" s="13"/>
      <c r="J37" s="13"/>
      <c r="K37" s="12" t="str">
        <f aca="false">IF(H37="","",IFERROR(INDEX('Evidence strength'!$B$2:$B$10,MATCH(H37,'Evidence strength'!$A$2:$A$10,0)),"CHECK SPELLING"))</f>
        <v/>
      </c>
      <c r="L37" s="13"/>
      <c r="M37" s="13"/>
      <c r="N37" s="12" t="str">
        <f aca="false">IF(OR(G37="",H37="",M37=""),"",IFERROR(ROUND(G37*M37*INDEX('Evidence strength'!$C$2:$C$10,MATCH(H37,'Evidence strength'!$A$2:$A$10,0)),1),""))</f>
        <v/>
      </c>
      <c r="O37" s="13"/>
    </row>
    <row r="38" customFormat="false" ht="18" hidden="false" customHeight="true" outlineLevel="0" collapsed="false">
      <c r="A38" s="13"/>
      <c r="B38" s="13"/>
      <c r="C38" s="13"/>
      <c r="D38" s="13"/>
      <c r="E38" s="13"/>
      <c r="F38" s="13"/>
      <c r="G38" s="12" t="str">
        <f aca="false">IF(OR(E38="",F38=""),"",ROUND(E38*F38/1000000,3))</f>
        <v/>
      </c>
      <c r="H38" s="13"/>
      <c r="I38" s="13"/>
      <c r="J38" s="13"/>
      <c r="K38" s="12" t="str">
        <f aca="false">IF(H38="","",IFERROR(INDEX('Evidence strength'!$B$2:$B$10,MATCH(H38,'Evidence strength'!$A$2:$A$10,0)),"CHECK SPELLING"))</f>
        <v/>
      </c>
      <c r="L38" s="13"/>
      <c r="M38" s="13"/>
      <c r="N38" s="12" t="str">
        <f aca="false">IF(OR(G38="",H38="",M38=""),"",IFERROR(ROUND(G38*M38*INDEX('Evidence strength'!$C$2:$C$10,MATCH(H38,'Evidence strength'!$A$2:$A$10,0)),1),""))</f>
        <v/>
      </c>
      <c r="O38" s="13"/>
    </row>
    <row r="39" customFormat="false" ht="18" hidden="false" customHeight="true" outlineLevel="0" collapsed="false">
      <c r="A39" s="13"/>
      <c r="B39" s="13"/>
      <c r="C39" s="13"/>
      <c r="D39" s="13"/>
      <c r="E39" s="13"/>
      <c r="F39" s="13"/>
      <c r="G39" s="12" t="str">
        <f aca="false">IF(OR(E39="",F39=""),"",ROUND(E39*F39/1000000,3))</f>
        <v/>
      </c>
      <c r="H39" s="13"/>
      <c r="I39" s="13"/>
      <c r="J39" s="13"/>
      <c r="K39" s="12" t="str">
        <f aca="false">IF(H39="","",IFERROR(INDEX('Evidence strength'!$B$2:$B$10,MATCH(H39,'Evidence strength'!$A$2:$A$10,0)),"CHECK SPELLING"))</f>
        <v/>
      </c>
      <c r="L39" s="13"/>
      <c r="M39" s="13"/>
      <c r="N39" s="12" t="str">
        <f aca="false">IF(OR(G39="",H39="",M39=""),"",IFERROR(ROUND(G39*M39*INDEX('Evidence strength'!$C$2:$C$10,MATCH(H39,'Evidence strength'!$A$2:$A$10,0)),1),""))</f>
        <v/>
      </c>
      <c r="O39" s="13"/>
    </row>
    <row r="40" customFormat="false" ht="18" hidden="false" customHeight="true" outlineLevel="0" collapsed="false">
      <c r="A40" s="13"/>
      <c r="B40" s="13"/>
      <c r="C40" s="13"/>
      <c r="D40" s="13"/>
      <c r="E40" s="13"/>
      <c r="F40" s="13"/>
      <c r="G40" s="12" t="str">
        <f aca="false">IF(OR(E40="",F40=""),"",ROUND(E40*F40/1000000,3))</f>
        <v/>
      </c>
      <c r="H40" s="13"/>
      <c r="I40" s="13"/>
      <c r="J40" s="13"/>
      <c r="K40" s="12" t="str">
        <f aca="false">IF(H40="","",IFERROR(INDEX('Evidence strength'!$B$2:$B$10,MATCH(H40,'Evidence strength'!$A$2:$A$10,0)),"CHECK SPELLING"))</f>
        <v/>
      </c>
      <c r="L40" s="13"/>
      <c r="M40" s="13"/>
      <c r="N40" s="12" t="str">
        <f aca="false">IF(OR(G40="",H40="",M40=""),"",IFERROR(ROUND(G40*M40*INDEX('Evidence strength'!$C$2:$C$10,MATCH(H40,'Evidence strength'!$A$2:$A$10,0)),1),""))</f>
        <v/>
      </c>
      <c r="O40" s="13"/>
    </row>
    <row r="41" customFormat="false" ht="18" hidden="false" customHeight="true" outlineLevel="0" collapsed="false">
      <c r="A41" s="13"/>
      <c r="B41" s="13"/>
      <c r="C41" s="13"/>
      <c r="D41" s="13"/>
      <c r="E41" s="13"/>
      <c r="F41" s="13"/>
      <c r="G41" s="12" t="str">
        <f aca="false">IF(OR(E41="",F41=""),"",ROUND(E41*F41/1000000,3))</f>
        <v/>
      </c>
      <c r="H41" s="13"/>
      <c r="I41" s="13"/>
      <c r="J41" s="13"/>
      <c r="K41" s="12" t="str">
        <f aca="false">IF(H41="","",IFERROR(INDEX('Evidence strength'!$B$2:$B$10,MATCH(H41,'Evidence strength'!$A$2:$A$10,0)),"CHECK SPELLING"))</f>
        <v/>
      </c>
      <c r="L41" s="13"/>
      <c r="M41" s="13"/>
      <c r="N41" s="12" t="str">
        <f aca="false">IF(OR(G41="",H41="",M41=""),"",IFERROR(ROUND(G41*M41*INDEX('Evidence strength'!$C$2:$C$10,MATCH(H41,'Evidence strength'!$A$2:$A$10,0)),1),""))</f>
        <v/>
      </c>
      <c r="O41" s="13"/>
    </row>
    <row r="42" customFormat="false" ht="18" hidden="false" customHeight="true" outlineLevel="0" collapsed="false">
      <c r="A42" s="13"/>
      <c r="B42" s="13"/>
      <c r="C42" s="13"/>
      <c r="D42" s="13"/>
      <c r="E42" s="13"/>
      <c r="F42" s="13"/>
      <c r="G42" s="12" t="str">
        <f aca="false">IF(OR(E42="",F42=""),"",ROUND(E42*F42/1000000,3))</f>
        <v/>
      </c>
      <c r="H42" s="13"/>
      <c r="I42" s="13"/>
      <c r="J42" s="13"/>
      <c r="K42" s="12" t="str">
        <f aca="false">IF(H42="","",IFERROR(INDEX('Evidence strength'!$B$2:$B$10,MATCH(H42,'Evidence strength'!$A$2:$A$10,0)),"CHECK SPELLING"))</f>
        <v/>
      </c>
      <c r="L42" s="13"/>
      <c r="M42" s="13"/>
      <c r="N42" s="12" t="str">
        <f aca="false">IF(OR(G42="",H42="",M42=""),"",IFERROR(ROUND(G42*M42*INDEX('Evidence strength'!$C$2:$C$10,MATCH(H42,'Evidence strength'!$A$2:$A$10,0)),1),""))</f>
        <v/>
      </c>
      <c r="O42" s="13"/>
    </row>
    <row r="43" customFormat="false" ht="18" hidden="false" customHeight="true" outlineLevel="0" collapsed="false">
      <c r="A43" s="13"/>
      <c r="B43" s="13"/>
      <c r="C43" s="13"/>
      <c r="D43" s="13"/>
      <c r="E43" s="13"/>
      <c r="F43" s="13"/>
      <c r="G43" s="12" t="str">
        <f aca="false">IF(OR(E43="",F43=""),"",ROUND(E43*F43/1000000,3))</f>
        <v/>
      </c>
      <c r="H43" s="13"/>
      <c r="I43" s="13"/>
      <c r="J43" s="13"/>
      <c r="K43" s="12" t="str">
        <f aca="false">IF(H43="","",IFERROR(INDEX('Evidence strength'!$B$2:$B$10,MATCH(H43,'Evidence strength'!$A$2:$A$10,0)),"CHECK SPELLING"))</f>
        <v/>
      </c>
      <c r="L43" s="13"/>
      <c r="M43" s="13"/>
      <c r="N43" s="12" t="str">
        <f aca="false">IF(OR(G43="",H43="",M43=""),"",IFERROR(ROUND(G43*M43*INDEX('Evidence strength'!$C$2:$C$10,MATCH(H43,'Evidence strength'!$A$2:$A$10,0)),1),""))</f>
        <v/>
      </c>
      <c r="O43" s="13"/>
    </row>
    <row r="44" customFormat="false" ht="18" hidden="false" customHeight="true" outlineLevel="0" collapsed="false">
      <c r="A44" s="13"/>
      <c r="B44" s="13"/>
      <c r="C44" s="13"/>
      <c r="D44" s="13"/>
      <c r="E44" s="13"/>
      <c r="F44" s="13"/>
      <c r="G44" s="12" t="str">
        <f aca="false">IF(OR(E44="",F44=""),"",ROUND(E44*F44/1000000,3))</f>
        <v/>
      </c>
      <c r="H44" s="13"/>
      <c r="I44" s="13"/>
      <c r="J44" s="13"/>
      <c r="K44" s="12" t="str">
        <f aca="false">IF(H44="","",IFERROR(INDEX('Evidence strength'!$B$2:$B$10,MATCH(H44,'Evidence strength'!$A$2:$A$10,0)),"CHECK SPELLING"))</f>
        <v/>
      </c>
      <c r="L44" s="13"/>
      <c r="M44" s="13"/>
      <c r="N44" s="12" t="str">
        <f aca="false">IF(OR(G44="",H44="",M44=""),"",IFERROR(ROUND(G44*M44*INDEX('Evidence strength'!$C$2:$C$10,MATCH(H44,'Evidence strength'!$A$2:$A$10,0)),1),""))</f>
        <v/>
      </c>
      <c r="O44" s="13"/>
    </row>
    <row r="45" customFormat="false" ht="18" hidden="false" customHeight="true" outlineLevel="0" collapsed="false">
      <c r="A45" s="13"/>
      <c r="B45" s="13"/>
      <c r="C45" s="13"/>
      <c r="D45" s="13"/>
      <c r="E45" s="13"/>
      <c r="F45" s="13"/>
      <c r="G45" s="12" t="str">
        <f aca="false">IF(OR(E45="",F45=""),"",ROUND(E45*F45/1000000,3))</f>
        <v/>
      </c>
      <c r="H45" s="13"/>
      <c r="I45" s="13"/>
      <c r="J45" s="13"/>
      <c r="K45" s="12" t="str">
        <f aca="false">IF(H45="","",IFERROR(INDEX('Evidence strength'!$B$2:$B$10,MATCH(H45,'Evidence strength'!$A$2:$A$10,0)),"CHECK SPELLING"))</f>
        <v/>
      </c>
      <c r="L45" s="13"/>
      <c r="M45" s="13"/>
      <c r="N45" s="12" t="str">
        <f aca="false">IF(OR(G45="",H45="",M45=""),"",IFERROR(ROUND(G45*M45*INDEX('Evidence strength'!$C$2:$C$10,MATCH(H45,'Evidence strength'!$A$2:$A$10,0)),1),""))</f>
        <v/>
      </c>
      <c r="O45" s="13"/>
    </row>
    <row r="47" customFormat="false" ht="15" hidden="false" customHeight="false" outlineLevel="0" collapsed="false">
      <c r="A47" s="14" t="s">
        <v>52</v>
      </c>
    </row>
    <row r="48" customFormat="false" ht="15" hidden="false" customHeight="false" outlineLevel="0" collapsed="false">
      <c r="A48" s="14" t="s">
        <v>53</v>
      </c>
      <c r="C48" s="15" t="s">
        <v>54</v>
      </c>
    </row>
    <row r="49" customFormat="false" ht="15" hidden="false" customHeight="false" outlineLevel="0" collapsed="false">
      <c r="A49" s="14" t="s">
        <v>55</v>
      </c>
      <c r="C49" s="15" t="s">
        <v>56</v>
      </c>
    </row>
    <row r="50" customFormat="false" ht="15" hidden="false" customHeight="false" outlineLevel="0" collapsed="false">
      <c r="A50" s="14" t="s">
        <v>57</v>
      </c>
      <c r="C50" s="15" t="s">
        <v>58</v>
      </c>
    </row>
    <row r="51" customFormat="false" ht="15" hidden="false" customHeight="false" outlineLevel="0" collapsed="false">
      <c r="A51" s="14" t="s">
        <v>59</v>
      </c>
      <c r="C51" s="15" t="s">
        <v>60</v>
      </c>
    </row>
    <row r="52" customFormat="false" ht="15" hidden="false" customHeight="false" outlineLevel="0" collapsed="false">
      <c r="A52" s="14" t="s">
        <v>30</v>
      </c>
      <c r="C52" s="15" t="s">
        <v>61</v>
      </c>
    </row>
    <row r="53" customFormat="false" ht="15" hidden="false" customHeight="false" outlineLevel="0" collapsed="false">
      <c r="A53" s="14" t="s">
        <v>62</v>
      </c>
      <c r="C53" s="15" t="s">
        <v>63</v>
      </c>
    </row>
    <row r="55" customFormat="false" ht="15" hidden="false" customHeight="false" outlineLevel="0" collapsed="false">
      <c r="A55" s="7" t="s">
        <v>64</v>
      </c>
    </row>
  </sheetData>
  <dataValidations count="3">
    <dataValidation allowBlank="true" error="Pick one of the nine source record types. Anything else leaves Evidence strength and Priority blank." errorStyle="warning" errorTitle="Not on the list" operator="between" prompt="What kind of document is actually behind this reported figure?" promptTitle="Source record type" showDropDown="false" showErrorMessage="true" showInputMessage="true" sqref="H6:H45" type="list">
      <formula1>'Evidence strength'!$A$2:$A$10</formula1>
      <formula2>0</formula2>
    </dataValidation>
    <dataValidation allowBlank="true" error="Pick a gap type from the list, or leave blank if there is no gap." errorStyle="warning" errorTitle="Not on the list" operator="between" showDropDown="false" showErrorMessage="true" showInputMessage="false" sqref="L6:L45" type="list">
      <formula1>'Gap taxonomy'!$A$2:$A$11</formula1>
      <formula2>0</formula2>
    </dataValidation>
    <dataValidation allowBlank="true" error="3 = flexible film, laminates, composites. 2 = rigid plastic, metal. 1 = paper, board, glass." errorStyle="warning" errorTitle="Use 1, 2 or 3" operator="between" showDropDown="false" showErrorMessage="true" showInputMessage="false" sqref="M6:M45" type="whole">
      <formula1>1</formula1>
      <formula2>3</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22"/>
    <col collapsed="false" customWidth="true" hidden="false" outlineLevel="0" max="3" min="3" style="1" width="13"/>
    <col collapsed="false" customWidth="true" hidden="false" outlineLevel="0" max="4" min="4" style="1" width="64"/>
  </cols>
  <sheetData>
    <row r="1" customFormat="false" ht="15" hidden="false" customHeight="false" outlineLevel="0" collapsed="false">
      <c r="A1" s="10" t="s">
        <v>65</v>
      </c>
      <c r="B1" s="10" t="s">
        <v>27</v>
      </c>
      <c r="C1" s="10" t="s">
        <v>66</v>
      </c>
      <c r="D1" s="10" t="s">
        <v>67</v>
      </c>
    </row>
    <row r="2" customFormat="false" ht="15" hidden="false" customHeight="false" outlineLevel="0" collapsed="false">
      <c r="A2" s="16" t="s">
        <v>36</v>
      </c>
      <c r="B2" s="16" t="s">
        <v>68</v>
      </c>
      <c r="C2" s="16" t="n">
        <v>1</v>
      </c>
      <c r="D2" s="16" t="s">
        <v>69</v>
      </c>
    </row>
    <row r="3" customFormat="false" ht="15" hidden="false" customHeight="false" outlineLevel="0" collapsed="false">
      <c r="A3" s="17" t="s">
        <v>70</v>
      </c>
      <c r="B3" s="17" t="s">
        <v>68</v>
      </c>
      <c r="C3" s="17" t="n">
        <v>1</v>
      </c>
      <c r="D3" s="17" t="s">
        <v>71</v>
      </c>
    </row>
    <row r="4" customFormat="false" ht="15" hidden="false" customHeight="false" outlineLevel="0" collapsed="false">
      <c r="A4" s="16" t="s">
        <v>72</v>
      </c>
      <c r="B4" s="16" t="s">
        <v>68</v>
      </c>
      <c r="C4" s="16" t="n">
        <v>2</v>
      </c>
      <c r="D4" s="16" t="s">
        <v>73</v>
      </c>
    </row>
    <row r="5" customFormat="false" ht="15" hidden="false" customHeight="false" outlineLevel="0" collapsed="false">
      <c r="A5" s="17" t="s">
        <v>74</v>
      </c>
      <c r="B5" s="17" t="s">
        <v>75</v>
      </c>
      <c r="C5" s="17" t="n">
        <v>1</v>
      </c>
      <c r="D5" s="17" t="s">
        <v>76</v>
      </c>
    </row>
    <row r="6" customFormat="false" ht="23.85" hidden="false" customHeight="false" outlineLevel="0" collapsed="false">
      <c r="A6" s="16" t="s">
        <v>77</v>
      </c>
      <c r="B6" s="16" t="s">
        <v>75</v>
      </c>
      <c r="C6" s="16" t="n">
        <v>3</v>
      </c>
      <c r="D6" s="16" t="s">
        <v>78</v>
      </c>
    </row>
    <row r="7" customFormat="false" ht="23.85" hidden="false" customHeight="false" outlineLevel="0" collapsed="false">
      <c r="A7" s="17" t="s">
        <v>42</v>
      </c>
      <c r="B7" s="17" t="s">
        <v>79</v>
      </c>
      <c r="C7" s="17" t="n">
        <v>5</v>
      </c>
      <c r="D7" s="17" t="s">
        <v>80</v>
      </c>
    </row>
    <row r="8" customFormat="false" ht="23.85" hidden="false" customHeight="false" outlineLevel="0" collapsed="false">
      <c r="A8" s="16" t="s">
        <v>81</v>
      </c>
      <c r="B8" s="16" t="s">
        <v>82</v>
      </c>
      <c r="C8" s="16" t="n">
        <v>8</v>
      </c>
      <c r="D8" s="16" t="s">
        <v>83</v>
      </c>
    </row>
    <row r="9" customFormat="false" ht="15" hidden="false" customHeight="false" outlineLevel="0" collapsed="false">
      <c r="A9" s="17" t="s">
        <v>49</v>
      </c>
      <c r="B9" s="17" t="s">
        <v>84</v>
      </c>
      <c r="C9" s="17" t="n">
        <v>8</v>
      </c>
      <c r="D9" s="17" t="s">
        <v>85</v>
      </c>
    </row>
    <row r="10" customFormat="false" ht="15" hidden="false" customHeight="false" outlineLevel="0" collapsed="false">
      <c r="A10" s="16" t="s">
        <v>86</v>
      </c>
      <c r="B10" s="16" t="s">
        <v>87</v>
      </c>
      <c r="C10" s="16" t="n">
        <v>0</v>
      </c>
      <c r="D10" s="16" t="s">
        <v>88</v>
      </c>
    </row>
    <row r="12" customFormat="false" ht="15" hidden="false" customHeight="false" outlineLevel="0" collapsed="false">
      <c r="A12" s="7" t="s">
        <v>89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72"/>
    <col collapsed="false" customWidth="true" hidden="false" outlineLevel="0" max="3" min="3" style="1" width="42"/>
  </cols>
  <sheetData>
    <row r="1" customFormat="false" ht="15" hidden="false" customHeight="false" outlineLevel="0" collapsed="false">
      <c r="A1" s="10" t="s">
        <v>90</v>
      </c>
      <c r="B1" s="10" t="s">
        <v>91</v>
      </c>
      <c r="C1" s="10" t="s">
        <v>92</v>
      </c>
    </row>
    <row r="2" customFormat="false" ht="43.5" hidden="false" customHeight="true" outlineLevel="0" collapsed="false">
      <c r="A2" s="16" t="s">
        <v>45</v>
      </c>
      <c r="B2" s="16" t="s">
        <v>93</v>
      </c>
      <c r="C2" s="16" t="s">
        <v>94</v>
      </c>
    </row>
    <row r="3" customFormat="false" ht="43.5" hidden="false" customHeight="true" outlineLevel="0" collapsed="false">
      <c r="A3" s="17" t="s">
        <v>50</v>
      </c>
      <c r="B3" s="17" t="s">
        <v>95</v>
      </c>
      <c r="C3" s="17" t="s">
        <v>96</v>
      </c>
    </row>
    <row r="4" customFormat="false" ht="43.5" hidden="false" customHeight="true" outlineLevel="0" collapsed="false">
      <c r="A4" s="16" t="s">
        <v>97</v>
      </c>
      <c r="B4" s="16" t="s">
        <v>98</v>
      </c>
      <c r="C4" s="16" t="s">
        <v>99</v>
      </c>
    </row>
    <row r="5" customFormat="false" ht="43.5" hidden="false" customHeight="true" outlineLevel="0" collapsed="false">
      <c r="A5" s="17" t="s">
        <v>100</v>
      </c>
      <c r="B5" s="17" t="s">
        <v>101</v>
      </c>
      <c r="C5" s="17" t="s">
        <v>102</v>
      </c>
    </row>
    <row r="6" customFormat="false" ht="43.5" hidden="false" customHeight="true" outlineLevel="0" collapsed="false">
      <c r="A6" s="16" t="s">
        <v>103</v>
      </c>
      <c r="B6" s="16" t="s">
        <v>104</v>
      </c>
      <c r="C6" s="16" t="s">
        <v>105</v>
      </c>
    </row>
    <row r="7" customFormat="false" ht="43.5" hidden="false" customHeight="true" outlineLevel="0" collapsed="false">
      <c r="A7" s="17" t="s">
        <v>106</v>
      </c>
      <c r="B7" s="17" t="s">
        <v>107</v>
      </c>
      <c r="C7" s="17" t="s">
        <v>108</v>
      </c>
    </row>
    <row r="8" customFormat="false" ht="43.5" hidden="false" customHeight="true" outlineLevel="0" collapsed="false">
      <c r="A8" s="16" t="s">
        <v>109</v>
      </c>
      <c r="B8" s="16" t="s">
        <v>110</v>
      </c>
      <c r="C8" s="16" t="s">
        <v>111</v>
      </c>
    </row>
    <row r="9" customFormat="false" ht="43.5" hidden="false" customHeight="true" outlineLevel="0" collapsed="false">
      <c r="A9" s="17" t="s">
        <v>112</v>
      </c>
      <c r="B9" s="17" t="s">
        <v>113</v>
      </c>
      <c r="C9" s="17" t="s">
        <v>114</v>
      </c>
    </row>
    <row r="10" customFormat="false" ht="43.5" hidden="false" customHeight="true" outlineLevel="0" collapsed="false">
      <c r="A10" s="16" t="s">
        <v>115</v>
      </c>
      <c r="B10" s="16" t="s">
        <v>116</v>
      </c>
      <c r="C10" s="16" t="s">
        <v>117</v>
      </c>
    </row>
    <row r="11" customFormat="false" ht="43.5" hidden="false" customHeight="true" outlineLevel="0" collapsed="false">
      <c r="A11" s="17" t="s">
        <v>118</v>
      </c>
      <c r="B11" s="17" t="s">
        <v>119</v>
      </c>
      <c r="C11" s="17" t="s">
        <v>120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2026-08-17T12:53:56Z</dcterms:created>
  <dc:creator>openpyxl</dc:creator>
  <dc:description/>
  <dc:language>en-US</dc:language>
  <cp:lastModifiedBy/>
  <dcterms:modified xsi:type="dcterms:W3CDTF">2026-08-17T12:53:56Z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